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896" activeTab="1"/>
  </bookViews>
  <sheets>
    <sheet name="BDI" sheetId="1" r:id="rId1"/>
    <sheet name="Leis Social" sheetId="2" r:id="rId2"/>
  </sheets>
  <definedNames>
    <definedName name="_xlnm.Print_Area" localSheetId="0">'BDI'!$A$1:$I$48</definedName>
    <definedName name="_xlnm.Print_Area" localSheetId="1">'Leis Social'!$A$1:$F$52</definedName>
  </definedNames>
  <calcPr fullCalcOnLoad="1" fullPrecision="0"/>
</workbook>
</file>

<file path=xl/sharedStrings.xml><?xml version="1.0" encoding="utf-8"?>
<sst xmlns="http://schemas.openxmlformats.org/spreadsheetml/2006/main" count="142" uniqueCount="116">
  <si>
    <t>PREFEITURA MUNICIPAL DE ANANINDEUA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</si>
  <si>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</si>
  <si>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</si>
  <si>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</si>
  <si>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</si>
  <si>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</si>
  <si>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</si>
  <si>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</si>
  <si>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</si>
  <si>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</si>
  <si>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</si>
  <si>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</si>
  <si>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</si>
  <si>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</si>
  <si>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</si>
  <si>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</si>
  <si>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</si>
  <si>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</si>
  <si>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>L</t>
  </si>
  <si>
    <t xml:space="preserve"> LUCRO)</t>
  </si>
  <si>
    <t>ANEXO; 04 - 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</si>
  <si>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</si>
  <si>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</si>
  <si>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</si>
  <si>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</si>
  <si>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</si>
  <si>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</si>
  <si>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</si>
  <si>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</si>
  <si>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</si>
  <si>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</si>
  <si>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</si>
  <si>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</si>
  <si>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</si>
  <si>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</si>
  <si>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</si>
  <si>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</si>
  <si>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</si>
  <si>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</si>
  <si>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</si>
  <si>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</si>
  <si>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</si>
  <si>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</si>
  <si>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</si>
  <si>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</si>
  <si>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A</t>
  </si>
  <si>
    <t>B</t>
  </si>
  <si>
    <t>C</t>
  </si>
  <si>
    <t>D</t>
  </si>
  <si>
    <t>TOTAL</t>
  </si>
  <si>
    <t>ANEXO: 01 - QUADRO DE COMPOSIÇÃO DE TAXA DE BDI</t>
  </si>
  <si>
    <t>SINAPI - Composição de Encargos Sociais</t>
  </si>
  <si>
    <t>CÓDIGO</t>
  </si>
  <si>
    <t>DESCRIÇÃO</t>
  </si>
  <si>
    <t>COM DESONERAÇÃO</t>
  </si>
  <si>
    <t>SEM DESONERAÇÃO</t>
  </si>
  <si>
    <t>HORISTA</t>
  </si>
  <si>
    <t>MENSALISTA</t>
  </si>
  <si>
    <t>%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</si>
  <si>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</si>
  <si>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</si>
  <si>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</si>
  <si>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</si>
  <si>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</si>
  <si>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</si>
  <si>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</si>
  <si>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</si>
  <si>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</si>
  <si>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</si>
  <si>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</si>
  <si>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</si>
  <si>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</si>
  <si>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</si>
  <si>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</si>
  <si>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</si>
  <si>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</si>
  <si>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</si>
  <si>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</si>
  <si>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GRUPO B</t>
  </si>
  <si>
    <t>B1</t>
  </si>
  <si>
    <t>Repouso Semanal Remunerado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</si>
  <si>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</si>
  <si>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</si>
  <si>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</si>
  <si>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</si>
  <si>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</si>
  <si>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</si>
  <si>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</si>
  <si>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</si>
  <si>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</si>
  <si>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</si>
  <si>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</si>
  <si>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</si>
  <si>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</si>
  <si>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</si>
  <si>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</si>
  <si>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</si>
  <si>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</si>
  <si>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 xml:space="preserve"> Salário Maternidade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</si>
  <si>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</si>
  <si>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</si>
  <si>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</si>
  <si>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</si>
  <si>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</si>
  <si>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</si>
  <si>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</si>
  <si>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</si>
  <si>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</si>
  <si>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</si>
  <si>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</si>
  <si>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GRUPO D</t>
  </si>
  <si>
    <t>D1</t>
  </si>
  <si>
    <t>D2</t>
  </si>
  <si>
    <t>TOTAL(A+B+C+D)</t>
  </si>
  <si>
    <t>Fonte: Informação Dias de Chuva – INMET</t>
  </si>
  <si>
    <t>ANEXO: 04 - ENCARGOS SOCIAIS SOBRE A MÃO DE OBRA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</si>
</sst>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0"/>
    <numFmt numFmtId="180" formatCode="0.000"/>
    <numFmt numFmtId="181" formatCode="0.00000000"/>
    <numFmt numFmtId="182" formatCode="0.0000000"/>
    <numFmt numFmtId="183" formatCode="0.000000"/>
    <numFmt numFmtId="184" formatCode="0.00000"/>
    <numFmt numFmtId="185" formatCode="0.0%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?_);_(@_)"/>
    <numFmt numFmtId="189" formatCode="_(* #,##0_);_(* \(#,##0\);_(* &quot;-&quot;??_);_(@_)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_(* #,##0.000000000_);_(* \(#,##0.000000000\);_(* &quot;-&quot;??_);_(@_)"/>
    <numFmt numFmtId="198" formatCode="_(* #,##0.0000000000_);_(* \(#,##0.0000000000\);_(* &quot;-&quot;??_);_(@_)"/>
    <numFmt numFmtId="199" formatCode="_(* #,##0.00000000000_);_(* \(#,##0.00000000000\);_(* &quot;-&quot;??_);_(@_)"/>
    <numFmt numFmtId="200" formatCode="_(* #,##0.000000000000_);_(* \(#,##0.000000000000\);_(* &quot;-&quot;??_);_(@_)"/>
    <numFmt numFmtId="201" formatCode="_(* #,##0.0000000000000_);_(* \(#,##0.0000000000000\);_(* &quot;-&quot;??_);_(@_)"/>
    <numFmt numFmtId="202" formatCode="_(* #,##0.00000000000000_);_(* \(#,##0.00000000000000\);_(* &quot;-&quot;??_);_(@_)"/>
    <numFmt numFmtId="203" formatCode="_(* #,##0.000000000000000_);_(* \(#,##0.000000000000000\);_(* &quot;-&quot;??_);_(@_)"/>
    <numFmt numFmtId="204" formatCode="_(* #,##0.0000000000000000_);_(* \(#,##0.0000000000000000\);_(* &quot;-&quot;??_);_(@_)"/>
    <numFmt numFmtId="205" formatCode="_(* #,##0.00000000000000000_);_(* \(#,##0.00000000000000000\);_(* &quot;-&quot;??_);_(@_)"/>
    <numFmt numFmtId="206" formatCode="0.000000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Ari"/>
      <family val="0"/>
    </font>
    <font>
      <b/>
      <sz val="9"/>
      <color indexed="9"/>
      <name val="Ari"/>
      <family val="0"/>
    </font>
    <font>
      <b/>
      <sz val="9"/>
      <color indexed="8"/>
      <name val="Ari"/>
      <family val="0"/>
    </font>
    <font>
      <b/>
      <sz val="12"/>
      <color indexed="8"/>
      <name val="Ari"/>
      <family val="0"/>
    </font>
    <font>
      <b/>
      <sz val="14"/>
      <color indexed="8"/>
      <name val="Calibri"/>
      <family val="2"/>
    </font>
    <font>
      <b/>
      <sz val="14"/>
      <color indexed="62"/>
      <name val="Calibri"/>
      <family val="2"/>
    </font>
    <font>
      <b/>
      <sz val="12"/>
      <name val="Ari"/>
      <family val="0"/>
    </font>
    <font>
      <sz val="9"/>
      <name val="Ari"/>
      <family val="0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sz val="10"/>
      <name val="Swis721 Lt BT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8" fillId="34" borderId="15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8" fillId="34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/>
    </xf>
    <xf numFmtId="2" fontId="7" fillId="34" borderId="13" xfId="0" applyNumberFormat="1" applyFont="1" applyFill="1" applyBorder="1" applyAlignment="1">
      <alignment horizontal="center"/>
    </xf>
    <xf numFmtId="2" fontId="7" fillId="34" borderId="14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71" fontId="9" fillId="0" borderId="0" xfId="66" applyFont="1" applyBorder="1" applyAlignment="1">
      <alignment/>
    </xf>
    <xf numFmtId="2" fontId="10" fillId="0" borderId="0" xfId="0" applyNumberFormat="1" applyFont="1" applyBorder="1" applyAlignment="1">
      <alignment/>
    </xf>
    <xf numFmtId="0" fontId="20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171" fontId="22" fillId="35" borderId="0" xfId="0" applyNumberFormat="1" applyFont="1" applyFill="1" applyBorder="1" applyAlignment="1">
      <alignment/>
    </xf>
    <xf numFmtId="2" fontId="7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" fontId="12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0" fontId="14" fillId="0" borderId="0" xfId="54" applyNumberFormat="1" applyFont="1" applyAlignment="1">
      <alignment/>
    </xf>
    <xf numFmtId="0" fontId="15" fillId="0" borderId="0" xfId="0" applyFont="1" applyAlignment="1">
      <alignment/>
    </xf>
    <xf numFmtId="10" fontId="15" fillId="0" borderId="0" xfId="54" applyNumberFormat="1" applyFont="1" applyAlignment="1">
      <alignment/>
    </xf>
    <xf numFmtId="10" fontId="16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0" fontId="16" fillId="35" borderId="20" xfId="0" applyFont="1" applyFill="1" applyBorder="1" applyAlignment="1">
      <alignment horizontal="right"/>
    </xf>
    <xf numFmtId="0" fontId="16" fillId="35" borderId="21" xfId="0" applyFont="1" applyFill="1" applyBorder="1" applyAlignment="1">
      <alignment/>
    </xf>
    <xf numFmtId="10" fontId="16" fillId="35" borderId="22" xfId="0" applyNumberFormat="1" applyFont="1" applyFill="1" applyBorder="1" applyAlignment="1">
      <alignment/>
    </xf>
    <xf numFmtId="10" fontId="17" fillId="0" borderId="22" xfId="0" applyNumberFormat="1" applyFont="1" applyBorder="1" applyAlignment="1">
      <alignment/>
    </xf>
    <xf numFmtId="0" fontId="15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171" fontId="0" fillId="0" borderId="0" xfId="68" applyFont="1" applyBorder="1" applyAlignment="1">
      <alignment vertical="center"/>
    </xf>
    <xf numFmtId="0" fontId="0" fillId="0" borderId="0" xfId="0" applyBorder="1" applyAlignment="1">
      <alignment vertical="center"/>
    </xf>
    <xf numFmtId="0" fontId="59" fillId="0" borderId="23" xfId="0" applyFont="1" applyFill="1" applyBorder="1" applyAlignment="1">
      <alignment horizontal="center" vertical="center" wrapText="1"/>
    </xf>
    <xf numFmtId="0" fontId="59" fillId="36" borderId="23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9" fillId="3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59" fillId="0" borderId="25" xfId="0" applyFont="1" applyBorder="1" applyAlignment="1">
      <alignment vertical="center"/>
    </xf>
    <xf numFmtId="2" fontId="59" fillId="0" borderId="25" xfId="67" applyNumberFormat="1" applyFont="1" applyBorder="1" applyAlignment="1">
      <alignment vertical="center"/>
    </xf>
    <xf numFmtId="0" fontId="0" fillId="37" borderId="25" xfId="0" applyFont="1" applyFill="1" applyBorder="1" applyAlignment="1">
      <alignment horizontal="center" vertical="center"/>
    </xf>
    <xf numFmtId="0" fontId="59" fillId="37" borderId="25" xfId="0" applyFont="1" applyFill="1" applyBorder="1" applyAlignment="1">
      <alignment vertical="center"/>
    </xf>
    <xf numFmtId="2" fontId="59" fillId="37" borderId="25" xfId="67" applyNumberFormat="1" applyFont="1" applyFill="1" applyBorder="1" applyAlignment="1">
      <alignment vertical="center"/>
    </xf>
    <xf numFmtId="0" fontId="58" fillId="37" borderId="25" xfId="0" applyFont="1" applyFill="1" applyBorder="1" applyAlignment="1">
      <alignment horizontal="center" vertical="center"/>
    </xf>
    <xf numFmtId="2" fontId="58" fillId="37" borderId="25" xfId="67" applyNumberFormat="1" applyFont="1" applyFill="1" applyBorder="1" applyAlignment="1">
      <alignment vertical="center"/>
    </xf>
    <xf numFmtId="2" fontId="58" fillId="37" borderId="25" xfId="0" applyNumberFormat="1" applyFont="1" applyFill="1" applyBorder="1" applyAlignment="1">
      <alignment vertical="center"/>
    </xf>
    <xf numFmtId="0" fontId="58" fillId="0" borderId="25" xfId="0" applyFont="1" applyFill="1" applyBorder="1" applyAlignment="1">
      <alignment horizontal="center" vertical="center"/>
    </xf>
    <xf numFmtId="2" fontId="58" fillId="0" borderId="25" xfId="67" applyNumberFormat="1" applyFont="1" applyFill="1" applyBorder="1" applyAlignment="1">
      <alignment vertical="center"/>
    </xf>
    <xf numFmtId="171" fontId="60" fillId="38" borderId="25" xfId="66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13" fillId="0" borderId="0" xfId="0" applyFont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35" borderId="0" xfId="0" applyFont="1" applyFill="1" applyBorder="1" applyAlignment="1">
      <alignment horizontal="right"/>
    </xf>
    <xf numFmtId="0" fontId="15" fillId="0" borderId="0" xfId="0" applyFont="1" applyAlignment="1">
      <alignment horizontal="left" wrapText="1"/>
    </xf>
    <xf numFmtId="0" fontId="11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8" fillId="34" borderId="20" xfId="0" applyFont="1" applyFill="1" applyBorder="1" applyAlignment="1">
      <alignment horizontal="right"/>
    </xf>
    <xf numFmtId="0" fontId="8" fillId="34" borderId="21" xfId="0" applyFont="1" applyFill="1" applyBorder="1" applyAlignment="1">
      <alignment horizontal="right"/>
    </xf>
    <xf numFmtId="0" fontId="8" fillId="34" borderId="22" xfId="0" applyFont="1" applyFill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8" fillId="34" borderId="28" xfId="0" applyFont="1" applyFill="1" applyBorder="1" applyAlignment="1">
      <alignment horizontal="right"/>
    </xf>
    <xf numFmtId="0" fontId="8" fillId="34" borderId="29" xfId="0" applyFont="1" applyFill="1" applyBorder="1" applyAlignment="1">
      <alignment horizontal="right"/>
    </xf>
    <xf numFmtId="0" fontId="8" fillId="34" borderId="30" xfId="0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left"/>
    </xf>
    <xf numFmtId="0" fontId="8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right"/>
    </xf>
    <xf numFmtId="0" fontId="8" fillId="34" borderId="36" xfId="0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60" fillId="38" borderId="20" xfId="0" applyFont="1" applyFill="1" applyBorder="1" applyAlignment="1">
      <alignment horizontal="center" vertical="center" wrapText="1"/>
    </xf>
    <xf numFmtId="0" fontId="60" fillId="38" borderId="21" xfId="0" applyFont="1" applyFill="1" applyBorder="1" applyAlignment="1">
      <alignment horizontal="center" vertical="center" wrapText="1"/>
    </xf>
    <xf numFmtId="0" fontId="60" fillId="38" borderId="22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36" borderId="25" xfId="0" applyFont="1" applyFill="1" applyBorder="1" applyAlignment="1">
      <alignment horizontal="center" vertical="center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 2" xfId="49"/>
    <cellStyle name="Normal 5 2" xfId="50"/>
    <cellStyle name="Normal 6" xfId="51"/>
    <cellStyle name="Normal 7" xfId="52"/>
    <cellStyle name="Nota" xfId="53"/>
    <cellStyle name="Percent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18</xdr:row>
      <xdr:rowOff>19050</xdr:rowOff>
    </xdr:from>
    <xdr:to>
      <xdr:col>8</xdr:col>
      <xdr:colOff>704850</xdr:colOff>
      <xdr:row>21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t="10769"/>
        <a:stretch>
          <a:fillRect/>
        </a:stretch>
      </xdr:blipFill>
      <xdr:spPr>
        <a:xfrm>
          <a:off x="4019550" y="4238625"/>
          <a:ext cx="2314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390525</xdr:colOff>
      <xdr:row>3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00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0</xdr:col>
      <xdr:colOff>1000125</xdr:colOff>
      <xdr:row>4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000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8"/>
  <sheetViews>
    <sheetView zoomScalePageLayoutView="0" workbookViewId="0" topLeftCell="A1">
      <selection activeCell="L7" sqref="L7"/>
    </sheetView>
  </sheetViews>
  <sheetFormatPr defaultColWidth="9.140625" defaultRowHeight="12.75"/>
  <cols>
    <col min="3" max="3" width="11.421875" style="0" customWidth="1"/>
    <col min="8" max="8" width="18.140625" style="0" customWidth="1"/>
    <col min="9" max="9" width="10.7109375" style="0" customWidth="1"/>
  </cols>
  <sheetData>
    <row r="3" spans="3:9" ht="12.75">
      <c r="C3" s="60" t="s">
        <v>0</v>
      </c>
      <c r="D3" s="60"/>
      <c r="E3" s="60"/>
      <c r="F3" s="60"/>
      <c r="G3" s="60"/>
      <c r="H3" s="60"/>
      <c r="I3" s="60"/>
    </row>
    <row r="4" spans="1:9" ht="16.5" thickBot="1">
      <c r="A4" s="85" t="s">
        <v>50</v>
      </c>
      <c r="B4" s="85"/>
      <c r="C4" s="85"/>
      <c r="D4" s="85"/>
      <c r="E4" s="85"/>
      <c r="F4" s="85"/>
      <c r="G4" s="85"/>
      <c r="H4" s="85"/>
      <c r="I4" s="85"/>
    </row>
    <row r="5" spans="1:9" ht="72.75" thickBot="1">
      <c r="A5" s="86"/>
      <c r="B5" s="87"/>
      <c r="C5" s="87"/>
      <c r="D5" s="87"/>
      <c r="E5" s="87"/>
      <c r="F5" s="87"/>
      <c r="G5" s="87"/>
      <c r="H5" s="87"/>
      <c r="I5" s="1" t="s">
        <v>1</v>
      </c>
    </row>
    <row r="6" spans="1:9" ht="12.75">
      <c r="A6" s="2"/>
      <c r="B6" s="88" t="s">
        <v>2</v>
      </c>
      <c r="C6" s="88"/>
      <c r="D6" s="88"/>
      <c r="E6" s="88"/>
      <c r="F6" s="88"/>
      <c r="G6" s="88"/>
      <c r="H6" s="88"/>
      <c r="I6" s="3">
        <v>4.01</v>
      </c>
    </row>
    <row r="7" spans="1:9" ht="12.75">
      <c r="A7" s="4"/>
      <c r="B7" s="75" t="s">
        <v>3</v>
      </c>
      <c r="C7" s="75"/>
      <c r="D7" s="75"/>
      <c r="E7" s="75"/>
      <c r="F7" s="75"/>
      <c r="G7" s="75"/>
      <c r="H7" s="75"/>
      <c r="I7" s="5">
        <v>1.11</v>
      </c>
    </row>
    <row r="8" spans="1:9" ht="16.5" thickBot="1">
      <c r="A8" s="76" t="s">
        <v>4</v>
      </c>
      <c r="B8" s="77"/>
      <c r="C8" s="77"/>
      <c r="D8" s="77"/>
      <c r="E8" s="77"/>
      <c r="F8" s="77"/>
      <c r="G8" s="77"/>
      <c r="H8" s="78"/>
      <c r="I8" s="6">
        <f>I6+I7</f>
        <v>5.12</v>
      </c>
    </row>
    <row r="9" spans="1:9" ht="12.75">
      <c r="A9" s="79" t="s">
        <v>5</v>
      </c>
      <c r="B9" s="80"/>
      <c r="C9" s="80"/>
      <c r="D9" s="80"/>
      <c r="E9" s="80"/>
      <c r="F9" s="80"/>
      <c r="G9" s="80"/>
      <c r="H9" s="80"/>
      <c r="I9" s="3"/>
    </row>
    <row r="10" spans="1:9" ht="12.75">
      <c r="A10" s="7" t="s">
        <v>6</v>
      </c>
      <c r="B10" s="69" t="s">
        <v>7</v>
      </c>
      <c r="C10" s="69"/>
      <c r="D10" s="69"/>
      <c r="E10" s="69"/>
      <c r="F10" s="69"/>
      <c r="G10" s="69"/>
      <c r="H10" s="69"/>
      <c r="I10" s="5">
        <v>0.56</v>
      </c>
    </row>
    <row r="11" spans="1:9" ht="12.75">
      <c r="A11" s="7" t="s">
        <v>8</v>
      </c>
      <c r="B11" s="69" t="s">
        <v>9</v>
      </c>
      <c r="C11" s="69"/>
      <c r="D11" s="69"/>
      <c r="E11" s="69"/>
      <c r="F11" s="69"/>
      <c r="G11" s="69"/>
      <c r="H11" s="69"/>
      <c r="I11" s="5">
        <v>0.4</v>
      </c>
    </row>
    <row r="12" spans="1:9" ht="15.75">
      <c r="A12" s="89" t="s">
        <v>4</v>
      </c>
      <c r="B12" s="73"/>
      <c r="C12" s="73"/>
      <c r="D12" s="73"/>
      <c r="E12" s="73"/>
      <c r="F12" s="73"/>
      <c r="G12" s="73"/>
      <c r="H12" s="74"/>
      <c r="I12" s="8">
        <f>I10+I11</f>
        <v>0.96</v>
      </c>
    </row>
    <row r="13" spans="1:9" ht="42" customHeight="1">
      <c r="A13" s="90" t="s">
        <v>10</v>
      </c>
      <c r="B13" s="91"/>
      <c r="C13" s="91"/>
      <c r="D13" s="91"/>
      <c r="E13" s="91"/>
      <c r="F13" s="91"/>
      <c r="G13" s="91"/>
      <c r="H13" s="91"/>
      <c r="I13" s="9" t="s">
        <v>11</v>
      </c>
    </row>
    <row r="14" spans="1:9" ht="15.75">
      <c r="A14" s="10" t="s">
        <v>12</v>
      </c>
      <c r="B14" s="72" t="s">
        <v>13</v>
      </c>
      <c r="C14" s="73"/>
      <c r="D14" s="73"/>
      <c r="E14" s="73"/>
      <c r="F14" s="73"/>
      <c r="G14" s="73"/>
      <c r="H14" s="74"/>
      <c r="I14" s="8">
        <f>I15+I16</f>
        <v>10.65</v>
      </c>
    </row>
    <row r="15" spans="1:9" ht="12.75">
      <c r="A15" s="4" t="s">
        <v>14</v>
      </c>
      <c r="B15" s="69" t="s">
        <v>15</v>
      </c>
      <c r="C15" s="69"/>
      <c r="D15" s="69"/>
      <c r="E15" s="69"/>
      <c r="F15" s="69"/>
      <c r="G15" s="69"/>
      <c r="H15" s="69"/>
      <c r="I15" s="5">
        <f>I24</f>
        <v>8.15</v>
      </c>
    </row>
    <row r="16" spans="1:9" ht="12.75">
      <c r="A16" s="4" t="s">
        <v>16</v>
      </c>
      <c r="B16" s="69" t="s">
        <v>17</v>
      </c>
      <c r="C16" s="69"/>
      <c r="D16" s="69"/>
      <c r="E16" s="69"/>
      <c r="F16" s="69"/>
      <c r="G16" s="69"/>
      <c r="H16" s="69"/>
      <c r="I16" s="5">
        <v>2.5</v>
      </c>
    </row>
    <row r="17" spans="1:9" ht="12.75">
      <c r="A17" s="11" t="s">
        <v>18</v>
      </c>
      <c r="B17" s="84" t="s">
        <v>19</v>
      </c>
      <c r="C17" s="84"/>
      <c r="D17" s="84"/>
      <c r="E17" s="84"/>
      <c r="F17" s="84"/>
      <c r="G17" s="84"/>
      <c r="H17" s="84"/>
      <c r="I17" s="12">
        <v>7.3</v>
      </c>
    </row>
    <row r="18" spans="1:9" ht="12.7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8.75">
      <c r="A19" s="14"/>
      <c r="B19" s="64"/>
      <c r="C19" s="64"/>
      <c r="D19" s="64"/>
      <c r="E19" s="64"/>
      <c r="F19" s="64"/>
      <c r="G19" s="64"/>
      <c r="H19" s="64"/>
      <c r="I19" s="15"/>
    </row>
    <row r="20" spans="1:9" ht="18.75">
      <c r="A20" s="14"/>
      <c r="B20" s="14"/>
      <c r="C20" s="14"/>
      <c r="D20" s="64"/>
      <c r="E20" s="64"/>
      <c r="F20" s="64"/>
      <c r="G20" s="14"/>
      <c r="H20" s="14"/>
      <c r="I20" s="16"/>
    </row>
    <row r="21" spans="1:9" ht="18.75">
      <c r="A21" s="17"/>
      <c r="B21" s="17"/>
      <c r="C21" s="17"/>
      <c r="D21" s="18"/>
      <c r="E21" s="17"/>
      <c r="F21" s="65"/>
      <c r="G21" s="65"/>
      <c r="H21" s="65"/>
      <c r="I21" s="19"/>
    </row>
    <row r="22" spans="1:9" ht="12.75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6.5" thickBot="1">
      <c r="A23" s="67" t="s">
        <v>20</v>
      </c>
      <c r="B23" s="67"/>
      <c r="C23" s="67"/>
      <c r="D23" s="67"/>
      <c r="E23" s="67"/>
      <c r="F23" s="67"/>
      <c r="G23" s="67"/>
      <c r="H23" s="67"/>
      <c r="I23" s="67"/>
    </row>
    <row r="24" spans="1:9" ht="12.75">
      <c r="A24" s="2" t="s">
        <v>14</v>
      </c>
      <c r="B24" s="68" t="s">
        <v>15</v>
      </c>
      <c r="C24" s="68"/>
      <c r="D24" s="68"/>
      <c r="E24" s="68"/>
      <c r="F24" s="68"/>
      <c r="G24" s="68"/>
      <c r="H24" s="68"/>
      <c r="I24" s="20">
        <f>I25+I26+I27</f>
        <v>8.15</v>
      </c>
    </row>
    <row r="25" spans="1:9" ht="12.75">
      <c r="A25" s="21" t="s">
        <v>21</v>
      </c>
      <c r="B25" s="69" t="s">
        <v>22</v>
      </c>
      <c r="C25" s="69"/>
      <c r="D25" s="69"/>
      <c r="E25" s="69"/>
      <c r="F25" s="69"/>
      <c r="G25" s="69"/>
      <c r="H25" s="69"/>
      <c r="I25" s="22">
        <v>0.65</v>
      </c>
    </row>
    <row r="26" spans="1:9" ht="12.75">
      <c r="A26" s="4" t="s">
        <v>23</v>
      </c>
      <c r="B26" s="69" t="s">
        <v>24</v>
      </c>
      <c r="C26" s="69"/>
      <c r="D26" s="69"/>
      <c r="E26" s="69"/>
      <c r="F26" s="69"/>
      <c r="G26" s="69"/>
      <c r="H26" s="69"/>
      <c r="I26" s="22">
        <v>3</v>
      </c>
    </row>
    <row r="27" spans="1:9" ht="13.5" thickBot="1">
      <c r="A27" s="23" t="s">
        <v>25</v>
      </c>
      <c r="B27" s="70" t="s">
        <v>26</v>
      </c>
      <c r="C27" s="70"/>
      <c r="D27" s="70"/>
      <c r="E27" s="70"/>
      <c r="F27" s="70"/>
      <c r="G27" s="70"/>
      <c r="H27" s="70"/>
      <c r="I27" s="24">
        <v>4.5</v>
      </c>
    </row>
    <row r="28" spans="1:9" ht="16.5" thickBot="1">
      <c r="A28" s="81" t="s">
        <v>27</v>
      </c>
      <c r="B28" s="82"/>
      <c r="C28" s="82"/>
      <c r="D28" s="82"/>
      <c r="E28" s="82"/>
      <c r="F28" s="82"/>
      <c r="G28" s="82"/>
      <c r="H28" s="82"/>
      <c r="I28" s="83"/>
    </row>
    <row r="29" spans="1:9" ht="12.75">
      <c r="A29" s="2" t="s">
        <v>16</v>
      </c>
      <c r="B29" s="68" t="s">
        <v>28</v>
      </c>
      <c r="C29" s="68"/>
      <c r="D29" s="68"/>
      <c r="E29" s="68"/>
      <c r="F29" s="68"/>
      <c r="G29" s="68"/>
      <c r="H29" s="68"/>
      <c r="I29" s="20">
        <f>I30</f>
        <v>2.5</v>
      </c>
    </row>
    <row r="30" spans="1:9" ht="13.5" thickBot="1">
      <c r="A30" s="25" t="s">
        <v>29</v>
      </c>
      <c r="B30" s="71" t="s">
        <v>22</v>
      </c>
      <c r="C30" s="71"/>
      <c r="D30" s="71"/>
      <c r="E30" s="71"/>
      <c r="F30" s="71"/>
      <c r="G30" s="71"/>
      <c r="H30" s="71"/>
      <c r="I30" s="26">
        <v>2.5</v>
      </c>
    </row>
    <row r="33" spans="1:9" ht="15.75">
      <c r="A33" s="61" t="s">
        <v>30</v>
      </c>
      <c r="B33" s="61"/>
      <c r="C33" s="61"/>
      <c r="D33" s="61"/>
      <c r="E33" s="61"/>
      <c r="F33" s="61"/>
      <c r="G33" s="61"/>
      <c r="H33" s="61"/>
      <c r="I33" s="61"/>
    </row>
    <row r="34" spans="1:9" ht="17.25">
      <c r="A34" s="27" t="s">
        <v>31</v>
      </c>
      <c r="B34" s="27"/>
      <c r="C34" s="28">
        <f>I6/100</f>
        <v>0.0401</v>
      </c>
      <c r="D34" s="27"/>
      <c r="E34" s="29"/>
      <c r="G34" s="29" t="s">
        <v>31</v>
      </c>
      <c r="H34" s="29"/>
      <c r="I34" s="30">
        <f>C34</f>
        <v>0.0401</v>
      </c>
    </row>
    <row r="35" spans="1:9" ht="17.25">
      <c r="A35" s="27" t="s">
        <v>32</v>
      </c>
      <c r="B35" s="27"/>
      <c r="C35" s="28">
        <f>I11/100</f>
        <v>0.004</v>
      </c>
      <c r="D35" s="27"/>
      <c r="E35" s="29"/>
      <c r="G35" s="29" t="s">
        <v>32</v>
      </c>
      <c r="H35" s="29"/>
      <c r="I35" s="30">
        <f>C35</f>
        <v>0.004</v>
      </c>
    </row>
    <row r="36" spans="1:9" ht="17.25">
      <c r="A36" s="27" t="s">
        <v>33</v>
      </c>
      <c r="B36" s="27"/>
      <c r="C36" s="28">
        <f>I10/100</f>
        <v>0.0056</v>
      </c>
      <c r="D36" s="27"/>
      <c r="E36" s="29"/>
      <c r="G36" s="29" t="s">
        <v>33</v>
      </c>
      <c r="H36" s="29"/>
      <c r="I36" s="30">
        <f>C36</f>
        <v>0.0056</v>
      </c>
    </row>
    <row r="37" spans="1:9" ht="17.25">
      <c r="A37" s="27" t="s">
        <v>34</v>
      </c>
      <c r="B37" s="27"/>
      <c r="C37" s="31">
        <f>1+C34+C35+C36</f>
        <v>1.0497</v>
      </c>
      <c r="D37" s="27"/>
      <c r="E37" s="29"/>
      <c r="G37" s="29" t="s">
        <v>34</v>
      </c>
      <c r="H37" s="29"/>
      <c r="I37" s="32">
        <f>1+I34+I35+I36</f>
        <v>1.0497</v>
      </c>
    </row>
    <row r="38" spans="1:9" ht="17.25">
      <c r="A38" s="27" t="s">
        <v>35</v>
      </c>
      <c r="B38" s="27"/>
      <c r="C38" s="28">
        <f>I7/100</f>
        <v>0.0111</v>
      </c>
      <c r="D38" s="27"/>
      <c r="E38" s="29"/>
      <c r="G38" s="29" t="s">
        <v>35</v>
      </c>
      <c r="H38" s="29"/>
      <c r="I38" s="30">
        <f>C38</f>
        <v>0.0111</v>
      </c>
    </row>
    <row r="39" spans="1:9" ht="17.25">
      <c r="A39" s="27" t="s">
        <v>36</v>
      </c>
      <c r="B39" s="27"/>
      <c r="C39" s="31">
        <f>1+C38</f>
        <v>1.0111</v>
      </c>
      <c r="D39" s="27"/>
      <c r="E39" s="29"/>
      <c r="G39" s="29" t="s">
        <v>36</v>
      </c>
      <c r="H39" s="29"/>
      <c r="I39" s="32">
        <f>1+I38</f>
        <v>1.0111</v>
      </c>
    </row>
    <row r="40" spans="1:9" ht="17.25">
      <c r="A40" s="27" t="s">
        <v>37</v>
      </c>
      <c r="B40" s="27"/>
      <c r="C40" s="28">
        <f>I17/100</f>
        <v>0.073</v>
      </c>
      <c r="D40" s="27"/>
      <c r="E40" s="29"/>
      <c r="G40" s="29" t="s">
        <v>37</v>
      </c>
      <c r="H40" s="29"/>
      <c r="I40" s="30">
        <f>C40</f>
        <v>0.073</v>
      </c>
    </row>
    <row r="41" spans="1:9" ht="17.25">
      <c r="A41" s="27" t="s">
        <v>38</v>
      </c>
      <c r="B41" s="27"/>
      <c r="C41" s="31">
        <f>1+C40</f>
        <v>1.073</v>
      </c>
      <c r="D41" s="27"/>
      <c r="E41" s="29"/>
      <c r="G41" s="29" t="s">
        <v>38</v>
      </c>
      <c r="H41" s="29"/>
      <c r="I41" s="32">
        <f>1+I40</f>
        <v>1.073</v>
      </c>
    </row>
    <row r="42" spans="1:9" ht="17.25">
      <c r="A42" s="27"/>
      <c r="B42" s="27"/>
      <c r="C42" s="27"/>
      <c r="D42" s="27"/>
      <c r="E42" s="29"/>
      <c r="G42" s="29"/>
      <c r="H42" s="29"/>
      <c r="I42" s="29"/>
    </row>
    <row r="43" spans="1:9" ht="17.25">
      <c r="A43" s="27" t="s">
        <v>39</v>
      </c>
      <c r="B43" s="27"/>
      <c r="C43" s="28">
        <f>I14/100</f>
        <v>0.1065</v>
      </c>
      <c r="D43" s="27"/>
      <c r="E43" s="29"/>
      <c r="G43" s="29" t="s">
        <v>39</v>
      </c>
      <c r="H43" s="29"/>
      <c r="I43" s="30">
        <f>C43-(I27/100)</f>
        <v>0.0615</v>
      </c>
    </row>
    <row r="44" spans="1:9" ht="17.25">
      <c r="A44" s="27" t="s">
        <v>40</v>
      </c>
      <c r="B44" s="27"/>
      <c r="C44" s="31">
        <f>1-C43</f>
        <v>0.8935</v>
      </c>
      <c r="D44" s="27"/>
      <c r="E44" s="29"/>
      <c r="G44" s="29" t="s">
        <v>40</v>
      </c>
      <c r="H44" s="29"/>
      <c r="I44" s="32">
        <f>1-I43</f>
        <v>0.9385</v>
      </c>
    </row>
    <row r="45" spans="1:9" ht="17.25">
      <c r="A45" s="27"/>
      <c r="B45" s="27"/>
      <c r="C45" s="27"/>
      <c r="D45" s="27"/>
      <c r="E45" s="29"/>
      <c r="G45" s="29"/>
      <c r="H45" s="29"/>
      <c r="I45" s="29"/>
    </row>
    <row r="46" spans="1:9" ht="17.25">
      <c r="A46" s="33" t="s">
        <v>41</v>
      </c>
      <c r="B46" s="34"/>
      <c r="C46" s="35">
        <f>(C37*C39*C41)/C44-1</f>
        <v>0.2746</v>
      </c>
      <c r="D46" s="27"/>
      <c r="E46" s="29"/>
      <c r="G46" s="62" t="s">
        <v>42</v>
      </c>
      <c r="H46" s="63"/>
      <c r="I46" s="36">
        <f>(I37*I39*I41)/I44-1</f>
        <v>0.2135</v>
      </c>
    </row>
    <row r="47" spans="1:9" ht="15">
      <c r="A47" s="29"/>
      <c r="B47" s="29"/>
      <c r="C47" s="29"/>
      <c r="D47" s="29"/>
      <c r="E47" s="29"/>
      <c r="G47" s="29"/>
      <c r="H47" s="29"/>
      <c r="I47" s="37" t="s">
        <v>43</v>
      </c>
    </row>
    <row r="48" spans="1:9" ht="15">
      <c r="A48" s="29"/>
      <c r="B48" s="29"/>
      <c r="C48" s="29"/>
      <c r="D48" s="29"/>
      <c r="E48" s="29"/>
      <c r="F48" s="29"/>
      <c r="G48" s="66" t="s">
        <v>44</v>
      </c>
      <c r="H48" s="66"/>
      <c r="I48" s="66"/>
    </row>
  </sheetData>
  <sheetProtection/>
  <mergeCells count="28">
    <mergeCell ref="B17:H17"/>
    <mergeCell ref="B19:H19"/>
    <mergeCell ref="A4:I4"/>
    <mergeCell ref="A5:H5"/>
    <mergeCell ref="B6:H6"/>
    <mergeCell ref="B11:H11"/>
    <mergeCell ref="A12:H12"/>
    <mergeCell ref="A13:H13"/>
    <mergeCell ref="B29:H29"/>
    <mergeCell ref="B30:H30"/>
    <mergeCell ref="B14:H14"/>
    <mergeCell ref="B7:H7"/>
    <mergeCell ref="A8:H8"/>
    <mergeCell ref="A9:H9"/>
    <mergeCell ref="B10:H10"/>
    <mergeCell ref="A28:I28"/>
    <mergeCell ref="B15:H15"/>
    <mergeCell ref="B16:H16"/>
    <mergeCell ref="A33:I33"/>
    <mergeCell ref="G46:H46"/>
    <mergeCell ref="D20:F20"/>
    <mergeCell ref="F21:H21"/>
    <mergeCell ref="G48:I48"/>
    <mergeCell ref="A23:I23"/>
    <mergeCell ref="B24:H24"/>
    <mergeCell ref="B25:H25"/>
    <mergeCell ref="B26:H26"/>
    <mergeCell ref="B27:H2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50"/>
  <sheetViews>
    <sheetView tabSelected="1" zoomScale="70" zoomScaleNormal="70" zoomScalePageLayoutView="0" workbookViewId="0" topLeftCell="A1">
      <selection activeCell="L23" sqref="L23"/>
    </sheetView>
  </sheetViews>
  <sheetFormatPr defaultColWidth="9.140625" defaultRowHeight="12.75"/>
  <cols>
    <col min="1" max="1" width="15.28125" style="0" customWidth="1"/>
    <col min="2" max="2" width="47.28125" style="0" customWidth="1"/>
    <col min="3" max="3" width="9.7109375" style="0" customWidth="1"/>
    <col min="4" max="4" width="28.421875" style="0" customWidth="1"/>
    <col min="5" max="5" width="29.7109375" style="0" customWidth="1"/>
    <col min="6" max="6" width="12.57421875" style="0" customWidth="1"/>
  </cols>
  <sheetData>
    <row r="5" spans="2:6" ht="22.5" customHeight="1">
      <c r="B5" s="92" t="s">
        <v>0</v>
      </c>
      <c r="C5" s="92"/>
      <c r="D5" s="92"/>
      <c r="E5" s="92"/>
      <c r="F5" s="92"/>
    </row>
    <row r="8" spans="1:6" ht="15.75">
      <c r="A8" s="96" t="s">
        <v>115</v>
      </c>
      <c r="B8" s="97"/>
      <c r="C8" s="97"/>
      <c r="D8" s="97"/>
      <c r="E8" s="97"/>
      <c r="F8" s="98"/>
    </row>
    <row r="9" spans="1:6" ht="12.75">
      <c r="A9" s="38" t="s">
        <v>51</v>
      </c>
      <c r="B9" s="39"/>
      <c r="C9" s="40"/>
      <c r="D9" s="40"/>
      <c r="E9" s="41"/>
      <c r="F9" s="41"/>
    </row>
    <row r="10" spans="1:6" ht="12.75">
      <c r="A10" s="99" t="s">
        <v>52</v>
      </c>
      <c r="B10" s="99" t="s">
        <v>53</v>
      </c>
      <c r="C10" s="102" t="s">
        <v>54</v>
      </c>
      <c r="D10" s="102"/>
      <c r="E10" s="103" t="s">
        <v>55</v>
      </c>
      <c r="F10" s="103"/>
    </row>
    <row r="11" spans="1:6" ht="12.75">
      <c r="A11" s="100"/>
      <c r="B11" s="100"/>
      <c r="C11" s="42" t="s">
        <v>56</v>
      </c>
      <c r="D11" s="42" t="s">
        <v>57</v>
      </c>
      <c r="E11" s="43" t="s">
        <v>56</v>
      </c>
      <c r="F11" s="43" t="s">
        <v>57</v>
      </c>
    </row>
    <row r="12" spans="1:6" ht="12.75">
      <c r="A12" s="101"/>
      <c r="B12" s="101"/>
      <c r="C12" s="44" t="s">
        <v>58</v>
      </c>
      <c r="D12" s="44" t="s">
        <v>58</v>
      </c>
      <c r="E12" s="45" t="s">
        <v>58</v>
      </c>
      <c r="F12" s="45" t="s">
        <v>58</v>
      </c>
    </row>
    <row r="13" spans="1:6" ht="12.75">
      <c r="A13" s="93" t="s">
        <v>59</v>
      </c>
      <c r="B13" s="94"/>
      <c r="C13" s="94"/>
      <c r="D13" s="94"/>
      <c r="E13" s="94"/>
      <c r="F13" s="95"/>
    </row>
    <row r="14" spans="1:6" ht="12.75">
      <c r="A14" s="46" t="s">
        <v>60</v>
      </c>
      <c r="B14" s="47" t="s">
        <v>61</v>
      </c>
      <c r="C14" s="48">
        <v>0</v>
      </c>
      <c r="D14" s="48">
        <f>C14</f>
        <v>0</v>
      </c>
      <c r="E14" s="48">
        <v>20</v>
      </c>
      <c r="F14" s="48">
        <f>E14</f>
        <v>20</v>
      </c>
    </row>
    <row r="15" spans="1:6" ht="12.75">
      <c r="A15" s="49" t="s">
        <v>62</v>
      </c>
      <c r="B15" s="50" t="s">
        <v>63</v>
      </c>
      <c r="C15" s="51">
        <v>1.5</v>
      </c>
      <c r="D15" s="51">
        <f aca="true" t="shared" si="0" ref="D15:D22">C15</f>
        <v>1.5</v>
      </c>
      <c r="E15" s="51">
        <v>1.5</v>
      </c>
      <c r="F15" s="51">
        <f aca="true" t="shared" si="1" ref="F15:F22">E15</f>
        <v>1.5</v>
      </c>
    </row>
    <row r="16" spans="1:6" ht="12.75">
      <c r="A16" s="46" t="s">
        <v>64</v>
      </c>
      <c r="B16" s="47" t="s">
        <v>65</v>
      </c>
      <c r="C16" s="48">
        <v>1</v>
      </c>
      <c r="D16" s="48">
        <f t="shared" si="0"/>
        <v>1</v>
      </c>
      <c r="E16" s="48">
        <v>1</v>
      </c>
      <c r="F16" s="48">
        <f t="shared" si="1"/>
        <v>1</v>
      </c>
    </row>
    <row r="17" spans="1:6" ht="12.75">
      <c r="A17" s="49" t="s">
        <v>66</v>
      </c>
      <c r="B17" s="50" t="s">
        <v>67</v>
      </c>
      <c r="C17" s="51">
        <v>0.2</v>
      </c>
      <c r="D17" s="51">
        <f t="shared" si="0"/>
        <v>0.2</v>
      </c>
      <c r="E17" s="51">
        <v>0.2</v>
      </c>
      <c r="F17" s="51">
        <f t="shared" si="1"/>
        <v>0.2</v>
      </c>
    </row>
    <row r="18" spans="1:6" ht="12.75">
      <c r="A18" s="46" t="s">
        <v>68</v>
      </c>
      <c r="B18" s="47" t="s">
        <v>69</v>
      </c>
      <c r="C18" s="48">
        <v>0.6</v>
      </c>
      <c r="D18" s="48">
        <f t="shared" si="0"/>
        <v>0.6</v>
      </c>
      <c r="E18" s="48">
        <v>0.6</v>
      </c>
      <c r="F18" s="48">
        <f t="shared" si="1"/>
        <v>0.6</v>
      </c>
    </row>
    <row r="19" spans="1:6" ht="12.75">
      <c r="A19" s="49" t="s">
        <v>70</v>
      </c>
      <c r="B19" s="50" t="s">
        <v>71</v>
      </c>
      <c r="C19" s="51">
        <v>2.5</v>
      </c>
      <c r="D19" s="51">
        <f t="shared" si="0"/>
        <v>2.5</v>
      </c>
      <c r="E19" s="51">
        <v>2.5</v>
      </c>
      <c r="F19" s="51">
        <f t="shared" si="1"/>
        <v>2.5</v>
      </c>
    </row>
    <row r="20" spans="1:6" ht="12.75">
      <c r="A20" s="46" t="s">
        <v>72</v>
      </c>
      <c r="B20" s="47" t="s">
        <v>73</v>
      </c>
      <c r="C20" s="48">
        <v>3</v>
      </c>
      <c r="D20" s="48">
        <f t="shared" si="0"/>
        <v>3</v>
      </c>
      <c r="E20" s="48">
        <v>3</v>
      </c>
      <c r="F20" s="48">
        <f t="shared" si="1"/>
        <v>3</v>
      </c>
    </row>
    <row r="21" spans="1:6" ht="12.75">
      <c r="A21" s="49" t="s">
        <v>74</v>
      </c>
      <c r="B21" s="50" t="s">
        <v>75</v>
      </c>
      <c r="C21" s="51">
        <v>8</v>
      </c>
      <c r="D21" s="51">
        <f t="shared" si="0"/>
        <v>8</v>
      </c>
      <c r="E21" s="51">
        <v>8</v>
      </c>
      <c r="F21" s="51">
        <f t="shared" si="1"/>
        <v>8</v>
      </c>
    </row>
    <row r="22" spans="1:6" ht="12.75">
      <c r="A22" s="46" t="s">
        <v>76</v>
      </c>
      <c r="B22" s="47" t="s">
        <v>77</v>
      </c>
      <c r="C22" s="48">
        <v>0</v>
      </c>
      <c r="D22" s="48">
        <f t="shared" si="0"/>
        <v>0</v>
      </c>
      <c r="E22" s="48">
        <v>0</v>
      </c>
      <c r="F22" s="48">
        <f t="shared" si="1"/>
        <v>0</v>
      </c>
    </row>
    <row r="23" spans="1:6" ht="15">
      <c r="A23" s="52" t="s">
        <v>45</v>
      </c>
      <c r="B23" s="52" t="s">
        <v>49</v>
      </c>
      <c r="C23" s="53">
        <f>SUM(C14:C22)</f>
        <v>16.8</v>
      </c>
      <c r="D23" s="54">
        <f>SUM(D14:D22)</f>
        <v>16.8</v>
      </c>
      <c r="E23" s="54">
        <f>SUM(E14:E22)</f>
        <v>36.8</v>
      </c>
      <c r="F23" s="54">
        <f>SUM(F14:F22)</f>
        <v>36.8</v>
      </c>
    </row>
    <row r="24" spans="1:6" ht="12.75">
      <c r="A24" s="93" t="s">
        <v>78</v>
      </c>
      <c r="B24" s="94"/>
      <c r="C24" s="94"/>
      <c r="D24" s="94"/>
      <c r="E24" s="94"/>
      <c r="F24" s="95"/>
    </row>
    <row r="25" spans="1:6" ht="12.75">
      <c r="A25" s="46" t="s">
        <v>79</v>
      </c>
      <c r="B25" s="47" t="s">
        <v>80</v>
      </c>
      <c r="C25" s="48">
        <v>18.12</v>
      </c>
      <c r="D25" s="48">
        <v>0</v>
      </c>
      <c r="E25" s="48">
        <f>C25</f>
        <v>18.12</v>
      </c>
      <c r="F25" s="48">
        <f>D25</f>
        <v>0</v>
      </c>
    </row>
    <row r="26" spans="1:6" ht="12.75">
      <c r="A26" s="49" t="s">
        <v>81</v>
      </c>
      <c r="B26" s="50" t="s">
        <v>82</v>
      </c>
      <c r="C26" s="51">
        <v>4.16</v>
      </c>
      <c r="D26" s="51">
        <v>0</v>
      </c>
      <c r="E26" s="51">
        <f aca="true" t="shared" si="2" ref="E26:F34">C26</f>
        <v>4.16</v>
      </c>
      <c r="F26" s="51">
        <f t="shared" si="2"/>
        <v>0</v>
      </c>
    </row>
    <row r="27" spans="1:6" ht="12.75">
      <c r="A27" s="46" t="s">
        <v>83</v>
      </c>
      <c r="B27" s="47" t="s">
        <v>84</v>
      </c>
      <c r="C27" s="48">
        <v>0.94</v>
      </c>
      <c r="D27" s="48">
        <v>0.71</v>
      </c>
      <c r="E27" s="48">
        <f t="shared" si="2"/>
        <v>0.94</v>
      </c>
      <c r="F27" s="48">
        <f t="shared" si="2"/>
        <v>0.71</v>
      </c>
    </row>
    <row r="28" spans="1:6" ht="12.75">
      <c r="A28" s="49" t="s">
        <v>85</v>
      </c>
      <c r="B28" s="50" t="s">
        <v>86</v>
      </c>
      <c r="C28" s="51">
        <v>11.03</v>
      </c>
      <c r="D28" s="51">
        <v>8.33</v>
      </c>
      <c r="E28" s="51">
        <f t="shared" si="2"/>
        <v>11.03</v>
      </c>
      <c r="F28" s="51">
        <f t="shared" si="2"/>
        <v>8.33</v>
      </c>
    </row>
    <row r="29" spans="1:6" ht="12.75">
      <c r="A29" s="46" t="s">
        <v>87</v>
      </c>
      <c r="B29" s="47" t="s">
        <v>88</v>
      </c>
      <c r="C29" s="48">
        <v>0.07</v>
      </c>
      <c r="D29" s="48">
        <v>0.06</v>
      </c>
      <c r="E29" s="48">
        <f t="shared" si="2"/>
        <v>0.07</v>
      </c>
      <c r="F29" s="48">
        <f t="shared" si="2"/>
        <v>0.06</v>
      </c>
    </row>
    <row r="30" spans="1:6" ht="12.75">
      <c r="A30" s="49" t="s">
        <v>89</v>
      </c>
      <c r="B30" s="50" t="s">
        <v>90</v>
      </c>
      <c r="C30" s="51">
        <v>0.74</v>
      </c>
      <c r="D30" s="51">
        <v>0.56</v>
      </c>
      <c r="E30" s="51">
        <f t="shared" si="2"/>
        <v>0.74</v>
      </c>
      <c r="F30" s="51">
        <f t="shared" si="2"/>
        <v>0.56</v>
      </c>
    </row>
    <row r="31" spans="1:6" ht="12.75">
      <c r="A31" s="46" t="s">
        <v>91</v>
      </c>
      <c r="B31" s="47" t="s">
        <v>92</v>
      </c>
      <c r="C31" s="48">
        <v>2.69</v>
      </c>
      <c r="D31" s="48">
        <v>0</v>
      </c>
      <c r="E31" s="48">
        <f t="shared" si="2"/>
        <v>2.69</v>
      </c>
      <c r="F31" s="48">
        <f t="shared" si="2"/>
        <v>0</v>
      </c>
    </row>
    <row r="32" spans="1:6" ht="12.75">
      <c r="A32" s="49" t="s">
        <v>93</v>
      </c>
      <c r="B32" s="50" t="s">
        <v>94</v>
      </c>
      <c r="C32" s="51">
        <v>0.11</v>
      </c>
      <c r="D32" s="51">
        <v>0.09</v>
      </c>
      <c r="E32" s="51">
        <f t="shared" si="2"/>
        <v>0.11</v>
      </c>
      <c r="F32" s="51">
        <f t="shared" si="2"/>
        <v>0.09</v>
      </c>
    </row>
    <row r="33" spans="1:6" ht="12.75">
      <c r="A33" s="46" t="s">
        <v>95</v>
      </c>
      <c r="B33" s="47" t="s">
        <v>96</v>
      </c>
      <c r="C33" s="48">
        <v>9.9</v>
      </c>
      <c r="D33" s="48">
        <v>7.48</v>
      </c>
      <c r="E33" s="48">
        <f t="shared" si="2"/>
        <v>9.9</v>
      </c>
      <c r="F33" s="48">
        <f t="shared" si="2"/>
        <v>7.48</v>
      </c>
    </row>
    <row r="34" spans="1:6" ht="12.75">
      <c r="A34" s="49" t="s">
        <v>97</v>
      </c>
      <c r="B34" s="50" t="s">
        <v>98</v>
      </c>
      <c r="C34" s="51">
        <v>0.03</v>
      </c>
      <c r="D34" s="51">
        <v>0.02</v>
      </c>
      <c r="E34" s="51">
        <f t="shared" si="2"/>
        <v>0.03</v>
      </c>
      <c r="F34" s="51">
        <f t="shared" si="2"/>
        <v>0.02</v>
      </c>
    </row>
    <row r="35" spans="1:6" ht="15">
      <c r="A35" s="55" t="s">
        <v>46</v>
      </c>
      <c r="B35" s="55" t="s">
        <v>49</v>
      </c>
      <c r="C35" s="56">
        <f>SUM(C25:C34)</f>
        <v>47.79</v>
      </c>
      <c r="D35" s="56">
        <f>SUM(D25:D34)</f>
        <v>17.25</v>
      </c>
      <c r="E35" s="56">
        <f>SUM(E25:E34)</f>
        <v>47.79</v>
      </c>
      <c r="F35" s="56">
        <f>SUM(F25:F34)</f>
        <v>17.25</v>
      </c>
    </row>
    <row r="36" spans="1:6" ht="12.75">
      <c r="A36" s="93" t="s">
        <v>99</v>
      </c>
      <c r="B36" s="94"/>
      <c r="C36" s="94"/>
      <c r="D36" s="94"/>
      <c r="E36" s="94"/>
      <c r="F36" s="95"/>
    </row>
    <row r="37" spans="1:6" ht="12.75">
      <c r="A37" s="46" t="s">
        <v>100</v>
      </c>
      <c r="B37" s="47" t="s">
        <v>101</v>
      </c>
      <c r="C37" s="48">
        <v>6.27</v>
      </c>
      <c r="D37" s="48">
        <v>4.74</v>
      </c>
      <c r="E37" s="48">
        <f aca="true" t="shared" si="3" ref="E37:F41">C37</f>
        <v>6.27</v>
      </c>
      <c r="F37" s="48">
        <f t="shared" si="3"/>
        <v>4.74</v>
      </c>
    </row>
    <row r="38" spans="1:6" ht="12.75">
      <c r="A38" s="49" t="s">
        <v>102</v>
      </c>
      <c r="B38" s="50" t="s">
        <v>103</v>
      </c>
      <c r="C38" s="51">
        <v>0.15</v>
      </c>
      <c r="D38" s="51">
        <v>0.11</v>
      </c>
      <c r="E38" s="51">
        <f t="shared" si="3"/>
        <v>0.15</v>
      </c>
      <c r="F38" s="51">
        <f t="shared" si="3"/>
        <v>0.11</v>
      </c>
    </row>
    <row r="39" spans="1:6" ht="12.75">
      <c r="A39" s="46" t="s">
        <v>104</v>
      </c>
      <c r="B39" s="47" t="s">
        <v>105</v>
      </c>
      <c r="C39" s="48">
        <v>4.23</v>
      </c>
      <c r="D39" s="48">
        <v>3.19</v>
      </c>
      <c r="E39" s="48">
        <f t="shared" si="3"/>
        <v>4.23</v>
      </c>
      <c r="F39" s="48">
        <f t="shared" si="3"/>
        <v>3.19</v>
      </c>
    </row>
    <row r="40" spans="1:6" ht="12.75">
      <c r="A40" s="49" t="s">
        <v>106</v>
      </c>
      <c r="B40" s="50" t="s">
        <v>107</v>
      </c>
      <c r="C40" s="51">
        <v>5.09</v>
      </c>
      <c r="D40" s="51">
        <v>3.84</v>
      </c>
      <c r="E40" s="51">
        <f t="shared" si="3"/>
        <v>5.09</v>
      </c>
      <c r="F40" s="51">
        <f t="shared" si="3"/>
        <v>3.84</v>
      </c>
    </row>
    <row r="41" spans="1:6" ht="12.75">
      <c r="A41" s="46" t="s">
        <v>108</v>
      </c>
      <c r="B41" s="47" t="s">
        <v>109</v>
      </c>
      <c r="C41" s="48">
        <v>0.53</v>
      </c>
      <c r="D41" s="48">
        <v>0.4</v>
      </c>
      <c r="E41" s="48">
        <f t="shared" si="3"/>
        <v>0.53</v>
      </c>
      <c r="F41" s="48">
        <f t="shared" si="3"/>
        <v>0.4</v>
      </c>
    </row>
    <row r="42" spans="1:6" ht="15">
      <c r="A42" s="55" t="s">
        <v>47</v>
      </c>
      <c r="B42" s="55" t="s">
        <v>49</v>
      </c>
      <c r="C42" s="56">
        <f>SUM(C37:C41)</f>
        <v>16.27</v>
      </c>
      <c r="D42" s="56">
        <f>SUM(D37:D41)</f>
        <v>12.28</v>
      </c>
      <c r="E42" s="56">
        <f>SUM(E37:E41)</f>
        <v>16.27</v>
      </c>
      <c r="F42" s="56">
        <f>SUM(F37:F41)</f>
        <v>12.28</v>
      </c>
    </row>
    <row r="43" spans="1:6" ht="12.75">
      <c r="A43" s="93" t="s">
        <v>110</v>
      </c>
      <c r="B43" s="94"/>
      <c r="C43" s="94"/>
      <c r="D43" s="94"/>
      <c r="E43" s="94"/>
      <c r="F43" s="95"/>
    </row>
    <row r="44" spans="1:6" ht="12.75">
      <c r="A44" s="46" t="s">
        <v>111</v>
      </c>
      <c r="B44" s="47" t="s">
        <v>101</v>
      </c>
      <c r="C44" s="48">
        <v>8.03</v>
      </c>
      <c r="D44" s="48">
        <v>2.9</v>
      </c>
      <c r="E44" s="48">
        <v>17.59</v>
      </c>
      <c r="F44" s="48">
        <v>6.35</v>
      </c>
    </row>
    <row r="45" spans="1:6" ht="12.75">
      <c r="A45" s="49" t="s">
        <v>112</v>
      </c>
      <c r="B45" s="50" t="s">
        <v>103</v>
      </c>
      <c r="C45" s="51">
        <v>0.53</v>
      </c>
      <c r="D45" s="51">
        <v>0.4</v>
      </c>
      <c r="E45" s="51">
        <v>0.56</v>
      </c>
      <c r="F45" s="51">
        <v>0.42</v>
      </c>
    </row>
    <row r="46" spans="1:6" ht="15">
      <c r="A46" s="55" t="s">
        <v>48</v>
      </c>
      <c r="B46" s="55" t="s">
        <v>49</v>
      </c>
      <c r="C46" s="56">
        <f>SUM(C44:C45)</f>
        <v>8.56</v>
      </c>
      <c r="D46" s="56">
        <f>SUM(D44:D45)</f>
        <v>3.3</v>
      </c>
      <c r="E46" s="56">
        <f>SUM(E44:E45)</f>
        <v>18.15</v>
      </c>
      <c r="F46" s="56">
        <f>SUM(F44:F45)</f>
        <v>6.77</v>
      </c>
    </row>
    <row r="47" spans="1:6" ht="12.75">
      <c r="A47" s="93" t="s">
        <v>113</v>
      </c>
      <c r="B47" s="94"/>
      <c r="C47" s="57">
        <f>(C23+C35+C42+C46)</f>
        <v>89.42</v>
      </c>
      <c r="D47" s="57">
        <f>(D23+D35+D42+D46)</f>
        <v>49.63</v>
      </c>
      <c r="E47" s="57">
        <f>(E23+E35+E42+E46)</f>
        <v>119.01</v>
      </c>
      <c r="F47" s="57">
        <f>(F23+F35+F42+F46)</f>
        <v>73.1</v>
      </c>
    </row>
    <row r="48" spans="1:6" ht="12.75">
      <c r="A48" s="58"/>
      <c r="B48" s="58"/>
      <c r="C48" s="58"/>
      <c r="D48" s="58"/>
      <c r="E48" s="58"/>
      <c r="F48" s="58"/>
    </row>
    <row r="49" spans="1:6" ht="12.75">
      <c r="A49" s="59" t="s">
        <v>114</v>
      </c>
      <c r="B49" s="58"/>
      <c r="C49" s="58"/>
      <c r="D49" s="58"/>
      <c r="E49" s="58"/>
      <c r="F49" s="58"/>
    </row>
    <row r="50" spans="1:6" ht="12.75">
      <c r="A50" s="58"/>
      <c r="B50" s="58"/>
      <c r="C50" s="58"/>
      <c r="D50" s="58"/>
      <c r="E50" s="58"/>
      <c r="F50" s="58"/>
    </row>
  </sheetData>
  <sheetProtection/>
  <mergeCells count="11">
    <mergeCell ref="E10:F10"/>
    <mergeCell ref="B5:F5"/>
    <mergeCell ref="A13:F13"/>
    <mergeCell ref="A24:F24"/>
    <mergeCell ref="A36:F36"/>
    <mergeCell ref="A43:F43"/>
    <mergeCell ref="A47:B47"/>
    <mergeCell ref="A8:F8"/>
    <mergeCell ref="A10:A12"/>
    <mergeCell ref="B10:B12"/>
    <mergeCell ref="C10:D10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patricia barbosa</cp:lastModifiedBy>
  <cp:lastPrinted>2023-10-26T16:04:52Z</cp:lastPrinted>
  <dcterms:created xsi:type="dcterms:W3CDTF">2005-01-22T11:41:57Z</dcterms:created>
  <dcterms:modified xsi:type="dcterms:W3CDTF">2023-10-26T16:04:56Z</dcterms:modified>
  <cp:category/>
  <cp:version/>
  <cp:contentType/>
  <cp:contentStatus/>
</cp:coreProperties>
</file>